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idas\Dropbox\XTe - Bcn\A-Proyectos\0000-2007-HN37 - Barcelona\01-PR-Proyecto\01-DO-Documentos\06-FC-Facturación\"/>
    </mc:Choice>
  </mc:AlternateContent>
  <xr:revisionPtr revIDLastSave="0" documentId="13_ncr:1_{654000C6-28BE-4326-BD04-D102B65DB670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Hoja1" sheetId="1" r:id="rId1"/>
  </sheets>
  <definedNames>
    <definedName name="_xlnm.Print_Area" localSheetId="0">Hoja1!$B$2:$K$36</definedName>
    <definedName name="Print_Area" localSheetId="0">Hoja1!$B$2:$K$36</definedName>
  </definedNames>
  <calcPr calcId="181029"/>
</workbook>
</file>

<file path=xl/calcChain.xml><?xml version="1.0" encoding="utf-8"?>
<calcChain xmlns="http://schemas.openxmlformats.org/spreadsheetml/2006/main">
  <c r="J19" i="1" l="1"/>
  <c r="I18" i="1"/>
  <c r="J18" i="1" s="1"/>
  <c r="C34" i="1" l="1"/>
  <c r="I20" i="1" l="1"/>
  <c r="M17" i="1"/>
  <c r="I17" i="1" s="1"/>
  <c r="J17" i="1" s="1"/>
  <c r="M16" i="1"/>
  <c r="I16" i="1" s="1"/>
  <c r="J16" i="1" s="1"/>
  <c r="I19" i="1"/>
  <c r="M15" i="1"/>
  <c r="I15" i="1" s="1"/>
  <c r="J15" i="1" s="1"/>
  <c r="J20" i="1" l="1"/>
  <c r="J22" i="1" l="1"/>
  <c r="J24" i="1" l="1"/>
  <c r="I26" i="1" s="1"/>
</calcChain>
</file>

<file path=xl/sharedStrings.xml><?xml version="1.0" encoding="utf-8"?>
<sst xmlns="http://schemas.openxmlformats.org/spreadsheetml/2006/main" count="60" uniqueCount="56">
  <si>
    <t>FECHA DE EMISIÓN:</t>
  </si>
  <si>
    <t>CLIENTE:</t>
  </si>
  <si>
    <t>DIRECCIÓN:</t>
  </si>
  <si>
    <t>Barcelona</t>
  </si>
  <si>
    <t>CIF/NIF:</t>
  </si>
  <si>
    <t>CANTIDAD</t>
  </si>
  <si>
    <t>DESCRIPCIÓN</t>
  </si>
  <si>
    <t>PRECIO UNITARIO</t>
  </si>
  <si>
    <t>TOTAL</t>
  </si>
  <si>
    <t>EMISOR:</t>
  </si>
  <si>
    <t>Leo Machicao Barrionuevo</t>
  </si>
  <si>
    <t>NIF:</t>
  </si>
  <si>
    <t>21750937K</t>
  </si>
  <si>
    <t>TOTAL BASE IMPONIBLE</t>
  </si>
  <si>
    <t>I.V.A. (+21%)</t>
  </si>
  <si>
    <t>Nombre del banco</t>
  </si>
  <si>
    <t>Número de cuenta</t>
  </si>
  <si>
    <t>Nombre del beneficiario</t>
  </si>
  <si>
    <t>Código IBAN</t>
  </si>
  <si>
    <t>Código SWIFT</t>
  </si>
  <si>
    <t>Referencia de pago</t>
  </si>
  <si>
    <t>EVO Banco</t>
  </si>
  <si>
    <t>INFORMACIÓN ADICIONAL</t>
  </si>
  <si>
    <t>leomachicao@xtead.com</t>
  </si>
  <si>
    <t>MUCHAS GRACIAS POR CONFIAR EN NOSOTROS</t>
  </si>
  <si>
    <t>EVOBESMMXXX</t>
  </si>
  <si>
    <t>web</t>
  </si>
  <si>
    <t>e-mail</t>
  </si>
  <si>
    <t>Nombre comercial</t>
  </si>
  <si>
    <t>Teléfono</t>
  </si>
  <si>
    <t>Móvil</t>
  </si>
  <si>
    <t>XTe Interiorismo</t>
  </si>
  <si>
    <t>DETALLES DE PAGO</t>
  </si>
  <si>
    <t>ES24 0239 2062 7700 4449 0720</t>
  </si>
  <si>
    <t>PROFORMA</t>
  </si>
  <si>
    <t>0239 2062 77 0044490720</t>
  </si>
  <si>
    <t>Perú</t>
  </si>
  <si>
    <t>54-56 3º2ª</t>
  </si>
  <si>
    <t>08018</t>
  </si>
  <si>
    <t>www.xteinteriorismo.com</t>
  </si>
  <si>
    <t>ETSURO SOTOO</t>
  </si>
  <si>
    <t>Hondures</t>
  </si>
  <si>
    <t>08027</t>
  </si>
  <si>
    <t>X0261512W</t>
  </si>
  <si>
    <t>52,78m²</t>
  </si>
  <si>
    <t>Proyecto HN37:  Presupuesto de reparación de daños por inundación en el local comercial situado en la calle Hondures 37 08027-Barcelona.  Las tareas a realizar son las siguientes:</t>
  </si>
  <si>
    <t>Escalera:  Resanado y pintado de cerramientos laterales acabados en madera pintada.  Se aplicará pintura de tipo esmalte satinado, color a elegir.</t>
  </si>
  <si>
    <t>19,80m²</t>
  </si>
  <si>
    <t>Paredes:  Resanado y pintado de paredes manchadas y afectadas por la inundación.  Se aplicará pintura plástica de color blanco.</t>
  </si>
  <si>
    <t>Techos:  Resanado y pintado con pintura plástica de color blanco.  Se aplicará capa de inprimación y dos de acabado.</t>
  </si>
  <si>
    <t>2020/0000-2007/121</t>
  </si>
  <si>
    <t>Puertas nuevas:  Suministro y aplicación de pintura tipo esmalte satinado, de color a elegir.</t>
  </si>
  <si>
    <t>37 - Local</t>
  </si>
  <si>
    <t>Suministro y colocación de puerta fabricada en DM para pintar.  Medida de paso aproximada: 70cm (ancho)</t>
  </si>
  <si>
    <t>Suministro y sustitución de tramos de zocalillos de DM blancos y aptos para pintarse.</t>
  </si>
  <si>
    <t>11m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</si>
</sst>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C0A]d\ &quot;de&quot;\ mmmm\ &quot;de&quot;\ yyyy;@"/>
  </numFmts>
  <fonts count="17" x14ac:knownFonts="1">
    <font>
      <sz val="10"/>
      <color theme="1"/>
      <name val="Futura LT Light"/>
      <family val="2"/>
    </font>
    <font>
      <sz val="10"/>
      <color rgb="FF000000"/>
      <name val="Times New Roman"/>
      <family val="1"/>
    </font>
    <font>
      <b/>
      <sz val="10"/>
      <color theme="1"/>
      <name val="Futura LT Light"/>
    </font>
    <font>
      <b/>
      <sz val="10"/>
      <color theme="9" tint="-0.249977111117893"/>
      <name val="Futura LT Light"/>
    </font>
    <font>
      <sz val="10"/>
      <color theme="1"/>
      <name val="Futura LT Light"/>
    </font>
    <font>
      <sz val="10"/>
      <name val="Futura LT Light"/>
      <family val="2"/>
    </font>
    <font>
      <u/>
      <sz val="10"/>
      <color theme="10"/>
      <name val="Futura LT Light"/>
      <family val="2"/>
    </font>
    <font>
      <b/>
      <sz val="8"/>
      <color theme="1"/>
      <name val="Futura LT Light"/>
    </font>
    <font>
      <sz val="8"/>
      <color theme="1"/>
      <name val="Futura LT Light"/>
      <family val="2"/>
    </font>
    <font>
      <sz val="8"/>
      <color theme="1"/>
      <name val="Futura LT Light"/>
    </font>
    <font>
      <b/>
      <sz val="12"/>
      <color theme="0"/>
      <name val="Futura LT Light"/>
    </font>
    <font>
      <b/>
      <sz val="12"/>
      <color theme="0"/>
      <name val="Futura LT Medium"/>
    </font>
    <font>
      <b/>
      <sz val="12"/>
      <color rgb="FF64503C"/>
      <name val="Futura LT Medium"/>
    </font>
    <font>
      <b/>
      <sz val="10"/>
      <color rgb="FF64503C"/>
      <name val="Futura LT Light"/>
    </font>
    <font>
      <b/>
      <sz val="10"/>
      <color theme="0"/>
      <name val="Futura LT Medium"/>
    </font>
    <font>
      <b/>
      <sz val="10"/>
      <color rgb="FF3F3225"/>
      <name val="Futura LT Light"/>
    </font>
    <font>
      <sz val="10"/>
      <color theme="0"/>
      <name val="Futura LT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515151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0" xfId="0" applyFill="1"/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0" xfId="0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right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/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0" fillId="4" borderId="0" xfId="0" applyFill="1" applyBorder="1" applyAlignment="1">
      <alignment horizontal="left" vertical="center"/>
    </xf>
    <xf numFmtId="0" fontId="0" fillId="4" borderId="0" xfId="0" applyFill="1" applyBorder="1"/>
    <xf numFmtId="0" fontId="9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12" fillId="4" borderId="1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0" xfId="0" applyFont="1" applyFill="1" applyBorder="1"/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0" fontId="0" fillId="4" borderId="0" xfId="0" quotePrefix="1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164" fontId="16" fillId="0" borderId="0" xfId="0" applyNumberFormat="1" applyFont="1" applyFill="1" applyBorder="1" applyAlignment="1">
      <alignment horizontal="right" vertical="center"/>
    </xf>
    <xf numFmtId="164" fontId="16" fillId="0" borderId="3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3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164" fontId="12" fillId="4" borderId="1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3" fontId="0" fillId="0" borderId="0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right" vertical="center" wrapText="1"/>
    </xf>
    <xf numFmtId="164" fontId="2" fillId="4" borderId="0" xfId="0" applyNumberFormat="1" applyFont="1" applyFill="1" applyBorder="1" applyAlignment="1">
      <alignment horizontal="right" vertical="center"/>
    </xf>
    <xf numFmtId="164" fontId="11" fillId="3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/>
    </xf>
    <xf numFmtId="0" fontId="14" fillId="2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5" fillId="0" borderId="0" xfId="2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5" fontId="9" fillId="4" borderId="1" xfId="0" applyNumberFormat="1" applyFont="1" applyFill="1" applyBorder="1" applyAlignment="1">
      <alignment horizontal="lef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right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E6E6E6"/>
      <color rgb="FF515151"/>
      <color rgb="FF5E5044"/>
      <color rgb="FFC2AD98"/>
      <color rgb="FF64503C"/>
      <color rgb="FFD0C0B0"/>
      <color rgb="FFB79F87"/>
      <color rgb="FF3F32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630339</xdr:colOff>
      <xdr:row>1</xdr:row>
      <xdr:rowOff>56471</xdr:rowOff>
    </xdr:from>
    <xdr:to>
      <xdr:col>10</xdr:col>
      <xdr:colOff>644980</xdr:colOff>
      <xdr:row>1</xdr:row>
      <xdr:rowOff>891269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60" t="4958" r="19277" b="5470"/>
        <a:stretch/>
      </xdr:blipFill>
      <xdr:spPr>
        <a:xfrm>
          <a:off x="6175250" y="226560"/>
          <a:ext cx="831069" cy="834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eomachicao@xtead.com" TargetMode="External"/><Relationship Id="rId1" Type="http://schemas.openxmlformats.org/officeDocument/2006/relationships/hyperlink" Target="http://www.xteinteriorismo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6"/>
  <sheetViews>
    <sheetView showGridLines="0" tabSelected="1" view="pageBreakPreview" topLeftCell="A13" zoomScale="140" zoomScaleNormal="140" zoomScaleSheetLayoutView="140" workbookViewId="0">
      <selection activeCell="C20" sqref="C20:H20"/>
    </sheetView>
  </sheetViews>
  <sheetFormatPr baseColWidth="10" defaultRowHeight="13.5" x14ac:dyDescent="0.25"/>
  <cols>
    <col min="1" max="1" width="2.75" customWidth="1"/>
    <col min="2" max="2" width="18.125" customWidth="1"/>
    <col min="3" max="4" width="11.75" customWidth="1"/>
    <col min="5" max="5" width="5.5" customWidth="1"/>
    <col min="6" max="8" width="3.125" customWidth="1"/>
    <col min="9" max="9" width="13.375" customWidth="1"/>
    <col min="10" max="10" width="10.75" customWidth="1"/>
    <col min="11" max="11" width="9" customWidth="1"/>
    <col min="12" max="12" width="2.625" customWidth="1"/>
  </cols>
  <sheetData>
    <row r="1" spans="2:15" x14ac:dyDescent="0.25">
      <c r="B1" s="1"/>
      <c r="C1" s="1"/>
      <c r="D1" s="1"/>
      <c r="E1" s="1"/>
      <c r="F1" s="1"/>
      <c r="G1" s="1"/>
      <c r="H1" s="1"/>
      <c r="I1" s="1"/>
      <c r="J1" s="1"/>
    </row>
    <row r="2" spans="2:15" ht="80.099999999999994" customHeight="1" x14ac:dyDescent="0.3">
      <c r="B2" s="19" t="s">
        <v>34</v>
      </c>
      <c r="C2" s="58" t="s">
        <v>50</v>
      </c>
      <c r="D2" s="58"/>
      <c r="E2" s="58"/>
      <c r="F2" s="58"/>
      <c r="G2" s="58"/>
      <c r="H2" s="58"/>
      <c r="I2" s="20"/>
      <c r="J2" s="20"/>
      <c r="K2" s="21"/>
      <c r="L2" s="10"/>
      <c r="M2" s="10"/>
      <c r="N2" s="13"/>
      <c r="O2" s="13"/>
    </row>
    <row r="3" spans="2:15" ht="4.5" customHeight="1" x14ac:dyDescent="0.25">
      <c r="B3" s="20"/>
      <c r="C3" s="20"/>
      <c r="D3" s="20"/>
      <c r="E3" s="20"/>
      <c r="F3" s="20"/>
      <c r="G3" s="20"/>
      <c r="H3" s="20"/>
      <c r="I3" s="20"/>
      <c r="J3" s="20"/>
      <c r="K3" s="21"/>
      <c r="L3" s="10"/>
      <c r="M3" s="10"/>
      <c r="N3" s="10"/>
      <c r="O3" s="10"/>
    </row>
    <row r="4" spans="2:15" ht="12" customHeight="1" x14ac:dyDescent="0.25">
      <c r="B4" s="26" t="s">
        <v>0</v>
      </c>
      <c r="C4" s="67">
        <v>44033</v>
      </c>
      <c r="D4" s="67"/>
      <c r="E4" s="27"/>
      <c r="F4" s="27"/>
      <c r="G4" s="27"/>
      <c r="H4" s="28"/>
      <c r="I4" s="29"/>
      <c r="J4" s="48"/>
      <c r="K4" s="48"/>
    </row>
    <row r="5" spans="2:15" ht="6" customHeight="1" x14ac:dyDescent="0.25">
      <c r="B5" s="30"/>
      <c r="C5" s="30"/>
      <c r="D5" s="30"/>
      <c r="E5" s="30"/>
      <c r="F5" s="30"/>
      <c r="G5" s="30"/>
      <c r="H5" s="24"/>
      <c r="I5" s="24"/>
      <c r="J5" s="24"/>
      <c r="K5" s="25"/>
    </row>
    <row r="6" spans="2:15" x14ac:dyDescent="0.25">
      <c r="B6" s="31" t="s">
        <v>1</v>
      </c>
      <c r="C6" s="30"/>
      <c r="D6" s="30"/>
      <c r="E6" s="30"/>
      <c r="F6" s="30"/>
      <c r="G6" s="30"/>
      <c r="H6" s="24"/>
      <c r="I6" s="31" t="s">
        <v>9</v>
      </c>
      <c r="J6" s="32"/>
      <c r="K6" s="33"/>
    </row>
    <row r="7" spans="2:15" x14ac:dyDescent="0.25">
      <c r="B7" s="49" t="s">
        <v>40</v>
      </c>
      <c r="C7" s="49"/>
      <c r="D7" s="30"/>
      <c r="E7" s="30"/>
      <c r="F7" s="30"/>
      <c r="G7" s="30"/>
      <c r="H7" s="24"/>
      <c r="I7" s="49" t="s">
        <v>10</v>
      </c>
      <c r="J7" s="49"/>
      <c r="K7" s="34"/>
    </row>
    <row r="8" spans="2:15" x14ac:dyDescent="0.25">
      <c r="B8" s="31" t="s">
        <v>2</v>
      </c>
      <c r="C8" s="30"/>
      <c r="D8" s="30"/>
      <c r="E8" s="30"/>
      <c r="F8" s="30"/>
      <c r="G8" s="30"/>
      <c r="H8" s="24"/>
      <c r="I8" s="31" t="s">
        <v>2</v>
      </c>
      <c r="J8" s="24"/>
      <c r="K8" s="25"/>
    </row>
    <row r="9" spans="2:15" x14ac:dyDescent="0.25">
      <c r="B9" s="30" t="s">
        <v>41</v>
      </c>
      <c r="C9" s="35" t="s">
        <v>52</v>
      </c>
      <c r="D9" s="30"/>
      <c r="E9" s="30"/>
      <c r="F9" s="30"/>
      <c r="G9" s="30"/>
      <c r="H9" s="24"/>
      <c r="I9" s="24" t="s">
        <v>36</v>
      </c>
      <c r="J9" s="36" t="s">
        <v>37</v>
      </c>
      <c r="K9" s="25"/>
    </row>
    <row r="10" spans="2:15" x14ac:dyDescent="0.25">
      <c r="B10" s="30" t="s">
        <v>3</v>
      </c>
      <c r="C10" s="37" t="s">
        <v>42</v>
      </c>
      <c r="D10" s="30"/>
      <c r="E10" s="30"/>
      <c r="F10" s="30"/>
      <c r="G10" s="30"/>
      <c r="H10" s="24"/>
      <c r="I10" s="24" t="s">
        <v>3</v>
      </c>
      <c r="J10" s="37" t="s">
        <v>38</v>
      </c>
      <c r="K10" s="25"/>
    </row>
    <row r="11" spans="2:15" x14ac:dyDescent="0.25">
      <c r="B11" s="31" t="s">
        <v>4</v>
      </c>
      <c r="C11" s="35" t="s">
        <v>43</v>
      </c>
      <c r="D11" s="30"/>
      <c r="E11" s="30"/>
      <c r="F11" s="30"/>
      <c r="G11" s="30"/>
      <c r="H11" s="24"/>
      <c r="I11" s="31" t="s">
        <v>11</v>
      </c>
      <c r="J11" s="35" t="s">
        <v>12</v>
      </c>
      <c r="K11" s="25"/>
    </row>
    <row r="12" spans="2:15" ht="6" customHeight="1" x14ac:dyDescent="0.25">
      <c r="B12" s="30"/>
      <c r="C12" s="30"/>
      <c r="D12" s="30"/>
      <c r="E12" s="30"/>
      <c r="F12" s="30"/>
      <c r="G12" s="30"/>
      <c r="H12" s="24"/>
      <c r="I12" s="24"/>
      <c r="J12" s="24"/>
      <c r="K12" s="25"/>
    </row>
    <row r="13" spans="2:15" x14ac:dyDescent="0.25">
      <c r="B13" s="14" t="s">
        <v>5</v>
      </c>
      <c r="C13" s="2"/>
      <c r="D13" s="69" t="s">
        <v>6</v>
      </c>
      <c r="E13" s="69"/>
      <c r="F13" s="69"/>
      <c r="G13" s="69"/>
      <c r="H13" s="69"/>
      <c r="I13" s="6" t="s">
        <v>7</v>
      </c>
      <c r="J13" s="70" t="s">
        <v>8</v>
      </c>
      <c r="K13" s="70"/>
    </row>
    <row r="14" spans="2:15" ht="72" customHeight="1" x14ac:dyDescent="0.25">
      <c r="B14" s="15"/>
      <c r="C14" s="50" t="s">
        <v>45</v>
      </c>
      <c r="D14" s="50"/>
      <c r="E14" s="50"/>
      <c r="F14" s="50"/>
      <c r="G14" s="50"/>
      <c r="H14" s="50"/>
      <c r="I14" s="16"/>
      <c r="J14" s="68"/>
      <c r="K14" s="68"/>
      <c r="N14" s="12"/>
      <c r="O14" s="10"/>
    </row>
    <row r="15" spans="2:15" ht="42" customHeight="1" x14ac:dyDescent="0.25">
      <c r="B15" s="18" t="s">
        <v>44</v>
      </c>
      <c r="C15" s="46" t="s">
        <v>48</v>
      </c>
      <c r="D15" s="46"/>
      <c r="E15" s="46"/>
      <c r="F15" s="46"/>
      <c r="G15" s="46"/>
      <c r="H15" s="46"/>
      <c r="I15" s="39">
        <f>M15*1.2</f>
        <v>14.399999999999999</v>
      </c>
      <c r="J15" s="41">
        <f>I15*52.78</f>
        <v>760.03199999999993</v>
      </c>
      <c r="K15" s="41"/>
      <c r="M15" s="12">
        <f>633.36/52.78</f>
        <v>12</v>
      </c>
      <c r="N15" s="12"/>
    </row>
    <row r="16" spans="2:15" ht="38.25" customHeight="1" x14ac:dyDescent="0.25">
      <c r="B16" s="18">
        <v>1</v>
      </c>
      <c r="C16" s="46" t="s">
        <v>46</v>
      </c>
      <c r="D16" s="46"/>
      <c r="E16" s="46"/>
      <c r="F16" s="46"/>
      <c r="G16" s="46"/>
      <c r="H16" s="46"/>
      <c r="I16" s="39">
        <f t="shared" ref="I16:I19" si="0">M16*1.2</f>
        <v>300</v>
      </c>
      <c r="J16" s="41">
        <f>I16*B16</f>
        <v>300</v>
      </c>
      <c r="K16" s="41"/>
      <c r="M16" s="12">
        <f>250</f>
        <v>250</v>
      </c>
      <c r="N16" s="12"/>
    </row>
    <row r="17" spans="2:14" ht="46.5" customHeight="1" x14ac:dyDescent="0.25">
      <c r="B17" s="18" t="s">
        <v>47</v>
      </c>
      <c r="C17" s="46" t="s">
        <v>49</v>
      </c>
      <c r="D17" s="46"/>
      <c r="E17" s="46"/>
      <c r="F17" s="46"/>
      <c r="G17" s="46"/>
      <c r="H17" s="46"/>
      <c r="I17" s="39">
        <f t="shared" si="0"/>
        <v>14.399999999999999</v>
      </c>
      <c r="J17" s="41">
        <f>I17*19.8</f>
        <v>285.12</v>
      </c>
      <c r="K17" s="41"/>
      <c r="M17" s="12">
        <f>237.6/19.8</f>
        <v>12</v>
      </c>
      <c r="N17" s="12"/>
    </row>
    <row r="18" spans="2:14" ht="36.75" customHeight="1" x14ac:dyDescent="0.25">
      <c r="B18" s="18">
        <v>2</v>
      </c>
      <c r="C18" s="46" t="s">
        <v>53</v>
      </c>
      <c r="D18" s="46"/>
      <c r="E18" s="46"/>
      <c r="F18" s="46"/>
      <c r="G18" s="46"/>
      <c r="H18" s="46"/>
      <c r="I18" s="39">
        <f t="shared" ref="I18" si="1">M18*1.2</f>
        <v>150</v>
      </c>
      <c r="J18" s="44">
        <f>B18*I18</f>
        <v>300</v>
      </c>
      <c r="K18" s="44"/>
      <c r="M18" s="12">
        <v>125</v>
      </c>
      <c r="N18" s="12"/>
    </row>
    <row r="19" spans="2:14" ht="42.75" customHeight="1" x14ac:dyDescent="0.25">
      <c r="B19" s="18" t="s">
        <v>55</v>
      </c>
      <c r="C19" s="46" t="s">
        <v>54</v>
      </c>
      <c r="D19" s="46"/>
      <c r="E19" s="46"/>
      <c r="F19" s="46"/>
      <c r="G19" s="46"/>
      <c r="H19" s="46"/>
      <c r="I19" s="39">
        <f t="shared" si="0"/>
        <v>216</v>
      </c>
      <c r="J19" s="44">
        <f>M19*1.2</f>
        <v>216</v>
      </c>
      <c r="K19" s="44"/>
      <c r="M19" s="12">
        <v>180</v>
      </c>
      <c r="N19" s="12"/>
    </row>
    <row r="20" spans="2:14" ht="34.5" customHeight="1" thickBot="1" x14ac:dyDescent="0.3">
      <c r="B20" s="17">
        <v>2</v>
      </c>
      <c r="C20" s="47" t="s">
        <v>51</v>
      </c>
      <c r="D20" s="47"/>
      <c r="E20" s="47"/>
      <c r="F20" s="47"/>
      <c r="G20" s="47"/>
      <c r="H20" s="47"/>
      <c r="I20" s="40">
        <f>M20*1.2</f>
        <v>120</v>
      </c>
      <c r="J20" s="45">
        <f>B20*I20</f>
        <v>240</v>
      </c>
      <c r="K20" s="45"/>
      <c r="M20" s="12">
        <v>100</v>
      </c>
      <c r="N20" s="12"/>
    </row>
    <row r="21" spans="2:14" ht="6" customHeight="1" x14ac:dyDescent="0.25">
      <c r="B21" s="24"/>
      <c r="C21" s="24"/>
      <c r="D21" s="24"/>
      <c r="E21" s="24"/>
      <c r="F21" s="24"/>
      <c r="G21" s="24"/>
      <c r="H21" s="24"/>
      <c r="I21" s="24"/>
      <c r="J21" s="54"/>
      <c r="K21" s="54"/>
    </row>
    <row r="22" spans="2:14" x14ac:dyDescent="0.25">
      <c r="B22" s="25"/>
      <c r="C22" s="25"/>
      <c r="D22" s="43" t="s">
        <v>13</v>
      </c>
      <c r="E22" s="43"/>
      <c r="F22" s="43"/>
      <c r="G22" s="43"/>
      <c r="H22" s="43"/>
      <c r="I22" s="25"/>
      <c r="J22" s="55">
        <f>SUM(J14:K20)</f>
        <v>2101.152</v>
      </c>
      <c r="K22" s="55"/>
    </row>
    <row r="23" spans="2:14" ht="6" customHeight="1" x14ac:dyDescent="0.25">
      <c r="B23" s="25"/>
      <c r="C23" s="25"/>
      <c r="D23" s="43"/>
      <c r="E23" s="43"/>
      <c r="F23" s="43"/>
      <c r="G23" s="43"/>
      <c r="H23" s="43"/>
      <c r="I23" s="25"/>
      <c r="J23" s="55"/>
      <c r="K23" s="55"/>
    </row>
    <row r="24" spans="2:14" x14ac:dyDescent="0.25">
      <c r="B24" s="25"/>
      <c r="C24" s="25"/>
      <c r="D24" s="43" t="s">
        <v>14</v>
      </c>
      <c r="E24" s="43"/>
      <c r="F24" s="43"/>
      <c r="G24" s="43"/>
      <c r="H24" s="43"/>
      <c r="I24" s="25"/>
      <c r="J24" s="55">
        <f>J22*0.21</f>
        <v>441.24191999999999</v>
      </c>
      <c r="K24" s="55"/>
    </row>
    <row r="25" spans="2:14" ht="6" customHeight="1" x14ac:dyDescent="0.25"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2:14" ht="17.25" x14ac:dyDescent="0.25">
      <c r="B26" s="22"/>
      <c r="C26" s="23"/>
      <c r="D26" s="42" t="s">
        <v>8</v>
      </c>
      <c r="E26" s="42"/>
      <c r="F26" s="42"/>
      <c r="G26" s="42"/>
      <c r="H26" s="42"/>
      <c r="I26" s="56">
        <f>J22+J23+J24</f>
        <v>2542.39392</v>
      </c>
      <c r="J26" s="56"/>
      <c r="K26" s="56"/>
    </row>
    <row r="27" spans="2:14" ht="6" customHeight="1" x14ac:dyDescent="0.25">
      <c r="B27" s="11"/>
      <c r="C27" s="64"/>
      <c r="D27" s="64"/>
      <c r="E27" s="64"/>
      <c r="F27" s="64"/>
      <c r="G27" s="5"/>
      <c r="H27" s="5"/>
      <c r="I27" s="61"/>
      <c r="J27" s="61"/>
      <c r="K27" s="61"/>
    </row>
    <row r="28" spans="2:14" x14ac:dyDescent="0.25">
      <c r="B28" s="57" t="s">
        <v>32</v>
      </c>
      <c r="C28" s="57"/>
      <c r="D28" s="57"/>
      <c r="E28" s="4"/>
      <c r="F28" s="4"/>
      <c r="G28" s="4"/>
      <c r="H28" s="4"/>
      <c r="I28" s="57" t="s">
        <v>22</v>
      </c>
      <c r="J28" s="57"/>
      <c r="K28" s="57"/>
    </row>
    <row r="29" spans="2:14" x14ac:dyDescent="0.25">
      <c r="B29" s="7" t="s">
        <v>17</v>
      </c>
      <c r="C29" s="65" t="s">
        <v>10</v>
      </c>
      <c r="D29" s="65"/>
      <c r="E29" s="65"/>
      <c r="F29" s="3"/>
      <c r="G29" s="5"/>
      <c r="H29" s="5"/>
      <c r="I29" s="8" t="s">
        <v>28</v>
      </c>
      <c r="J29" s="53" t="s">
        <v>31</v>
      </c>
      <c r="K29" s="53"/>
    </row>
    <row r="30" spans="2:14" x14ac:dyDescent="0.25">
      <c r="B30" s="7" t="s">
        <v>15</v>
      </c>
      <c r="C30" s="66" t="s">
        <v>21</v>
      </c>
      <c r="D30" s="66"/>
      <c r="E30" s="66"/>
      <c r="F30" s="3"/>
      <c r="G30" s="5"/>
      <c r="H30" s="5"/>
      <c r="I30" s="8" t="s">
        <v>29</v>
      </c>
      <c r="J30" s="51">
        <v>935350247</v>
      </c>
      <c r="K30" s="52"/>
    </row>
    <row r="31" spans="2:14" x14ac:dyDescent="0.25">
      <c r="B31" s="7" t="s">
        <v>16</v>
      </c>
      <c r="C31" s="38" t="s">
        <v>35</v>
      </c>
      <c r="D31" s="38"/>
      <c r="E31" s="38"/>
      <c r="F31" s="3"/>
      <c r="G31" s="5"/>
      <c r="H31" s="5"/>
      <c r="I31" s="8" t="s">
        <v>30</v>
      </c>
      <c r="J31" s="51">
        <v>626386282</v>
      </c>
      <c r="K31" s="52"/>
    </row>
    <row r="32" spans="2:14" x14ac:dyDescent="0.25">
      <c r="B32" s="7" t="s">
        <v>18</v>
      </c>
      <c r="C32" s="38" t="s">
        <v>33</v>
      </c>
      <c r="D32" s="38"/>
      <c r="E32" s="38"/>
      <c r="F32" s="3"/>
      <c r="G32" s="5"/>
      <c r="H32" s="5"/>
      <c r="I32" s="9" t="s">
        <v>26</v>
      </c>
      <c r="J32" s="62" t="s">
        <v>39</v>
      </c>
      <c r="K32" s="63"/>
    </row>
    <row r="33" spans="2:11" x14ac:dyDescent="0.25">
      <c r="B33" s="7" t="s">
        <v>19</v>
      </c>
      <c r="C33" s="38" t="s">
        <v>25</v>
      </c>
      <c r="D33" s="38"/>
      <c r="E33" s="38"/>
      <c r="F33" s="3"/>
      <c r="G33" s="5"/>
      <c r="H33" s="5"/>
      <c r="I33" s="9" t="s">
        <v>27</v>
      </c>
      <c r="J33" s="62" t="s">
        <v>23</v>
      </c>
      <c r="K33" s="63"/>
    </row>
    <row r="34" spans="2:11" x14ac:dyDescent="0.25">
      <c r="B34" s="7" t="s">
        <v>20</v>
      </c>
      <c r="C34" s="60" t="str">
        <f>C2</f>
        <v>2020/0000-2007/121</v>
      </c>
      <c r="D34" s="60"/>
      <c r="E34" s="60"/>
      <c r="F34" s="3"/>
      <c r="G34" s="5"/>
      <c r="H34" s="5"/>
      <c r="I34" s="61"/>
      <c r="J34" s="61"/>
      <c r="K34" s="61"/>
    </row>
    <row r="35" spans="2:11" ht="6" customHeight="1" x14ac:dyDescent="0.25"/>
    <row r="36" spans="2:11" x14ac:dyDescent="0.25">
      <c r="B36" s="59" t="s">
        <v>24</v>
      </c>
      <c r="C36" s="59"/>
      <c r="D36" s="59"/>
      <c r="E36" s="59"/>
      <c r="F36" s="59"/>
      <c r="G36" s="59"/>
      <c r="H36" s="59"/>
      <c r="I36" s="59"/>
      <c r="J36" s="59"/>
      <c r="K36" s="59"/>
    </row>
  </sheetData>
  <mergeCells count="44">
    <mergeCell ref="C2:H2"/>
    <mergeCell ref="B36:K36"/>
    <mergeCell ref="C34:E34"/>
    <mergeCell ref="I34:K34"/>
    <mergeCell ref="J33:K33"/>
    <mergeCell ref="C27:F27"/>
    <mergeCell ref="C29:E29"/>
    <mergeCell ref="C30:E30"/>
    <mergeCell ref="J32:K32"/>
    <mergeCell ref="I27:K27"/>
    <mergeCell ref="I28:K28"/>
    <mergeCell ref="C4:D4"/>
    <mergeCell ref="J14:K14"/>
    <mergeCell ref="D13:H13"/>
    <mergeCell ref="J13:K13"/>
    <mergeCell ref="I7:J7"/>
    <mergeCell ref="J4:K4"/>
    <mergeCell ref="B7:C7"/>
    <mergeCell ref="C14:H14"/>
    <mergeCell ref="J30:K30"/>
    <mergeCell ref="J31:K31"/>
    <mergeCell ref="J29:K29"/>
    <mergeCell ref="J21:K21"/>
    <mergeCell ref="J22:K22"/>
    <mergeCell ref="J23:K23"/>
    <mergeCell ref="J24:K24"/>
    <mergeCell ref="I26:K26"/>
    <mergeCell ref="C15:H15"/>
    <mergeCell ref="C16:H16"/>
    <mergeCell ref="C17:H17"/>
    <mergeCell ref="B28:D28"/>
    <mergeCell ref="J15:K15"/>
    <mergeCell ref="J16:K16"/>
    <mergeCell ref="D26:H26"/>
    <mergeCell ref="D22:H22"/>
    <mergeCell ref="D23:H23"/>
    <mergeCell ref="D24:H24"/>
    <mergeCell ref="J19:K19"/>
    <mergeCell ref="J20:K20"/>
    <mergeCell ref="J17:K17"/>
    <mergeCell ref="C19:H19"/>
    <mergeCell ref="C20:H20"/>
    <mergeCell ref="C18:H18"/>
    <mergeCell ref="J18:K18"/>
  </mergeCells>
  <hyperlinks>
    <hyperlink ref="J32" r:id="rId1" xr:uid="{00000000-0004-0000-0000-000000000000}"/>
    <hyperlink ref="J33" r:id="rId2" xr:uid="{00000000-0004-0000-0000-000001000000}"/>
  </hyperlinks>
  <printOptions horizontalCentered="1" verticalCentered="1"/>
  <pageMargins left="0.23622047244094491" right="0.23622047244094491" top="0.47244094488188981" bottom="0.47244094488188981" header="0.31496062992125984" footer="0.31496062992125984"/>
  <pageSetup paperSize="9" scale="97" orientation="portrait" r:id="rId3"/>
  <colBreaks count="1" manualBreakCount="1">
    <brk id="11" max="1048575" man="1"/>
  </colBreaks>
  <ignoredErrors>
    <ignoredError sqref="J10" numberStoredAsText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Hoja1!Print_Area</vt:lpstr>
    </vt:vector>
  </TitlesOfParts>
  <Company>XTe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Machicao</dc:creator>
  <cp:lastModifiedBy>Leo</cp:lastModifiedBy>
  <cp:lastPrinted>2015-10-15T12:51:20Z</cp:lastPrinted>
  <dcterms:created xsi:type="dcterms:W3CDTF">2015-05-14T03:56:01Z</dcterms:created>
  <dcterms:modified xsi:type="dcterms:W3CDTF">2020-07-22T13:49:05Z</dcterms:modified>
</cp:coreProperties>
</file>